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<sst xmlns="http://schemas.openxmlformats.org/spreadsheetml/2006/main" count="102" uniqueCount="83">
  <si>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</si>
  <si>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</si>
  <si>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</si>
  <si>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</si>
  <si>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</si>
  <si>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</si>
  <si>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</si>
  <si>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</si>
  <si>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</si>
  <si>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</si>
  <si>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</si>
  <si>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</si>
  <si>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</si>
  <si>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</si>
  <si>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</si>
  <si>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</si>
  <si>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</si>
  <si>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</si>
  <si>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</si>
  <si>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</si>
  <si>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</si>
  <si>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</si>
  <si>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</si>
  <si>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</si>
  <si>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</si>
  <si>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</si>
  <si>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</si>
  <si>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</si>
  <si>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</si>
  <si>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</si>
  <si>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</si>
  <si>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</si>
  <si>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</si>
  <si>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</si>
  <si>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</si>
  <si>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</si>
  <si>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</si>
  <si>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</si>
  <si>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</si>
  <si>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</si>
  <si>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</si>
  <si>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</si>
  <si>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</si>
  <si>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</si>
  <si>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</si>
  <si>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</si>
  <si>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</si>
  <si>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</si>
  <si>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</si>
  <si>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</si>
  <si>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</si>
  <si>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</si>
  <si>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</si>
  <si>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</si>
  <si>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</si>
  <si>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</si>
  <si>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</si>
  <si>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</si>
  <si>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</si>
  <si>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</si>
  <si>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</si>
  <si>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</si>
  <si>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</si>
  <si>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</si>
  <si>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</si>
  <si>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</si>
  <si>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</si>
  <si>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</si>
  <si>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</si>
  <si>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</si>
  <si>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</si>
  <si>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</si>
  <si>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</si>
  <si>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</si>
  <si>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</si>
  <si>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</si>
  <si>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</si>
  <si>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>Приложение № 1
к экспертному заключению 
по делу № 274-13в</t>
  </si>
  <si>
    <r>
      <t>открытого акционерного общества «Автоспецбаза» (г. Красноярск</t>
    </r>
    <r>
      <rPr>
        <sz val="14"/>
        <rFont val="Times New Roman"/>
        <family val="1"/>
      </rPr>
      <t>, ИНН 2466245458)</t>
    </r>
  </si>
  <si>
    <t>Приложение № 2                                           к экспертному заключению по делу 
№ 274-13в</t>
  </si>
  <si>
    <t>Приложение № 3                                           к экспертному заключению по делу № 274-13в</t>
  </si>
  <si>
    <t xml:space="preserve">Тарифы на услуги по утилизации (захоронению) твердых бытовых отходов для потребителей </t>
  </si>
  <si>
    <t xml:space="preserve">Расходы на оплату услуг, выполненных сторонними организациями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</si>
</sst>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4" fontId="48" fillId="0" borderId="11" xfId="53" applyNumberFormat="1" applyFont="1" applyBorder="1" applyAlignment="1">
      <alignment horizontal="center" vertical="center"/>
      <protection/>
    </xf>
    <xf numFmtId="4" fontId="48" fillId="0" borderId="10" xfId="53" applyNumberFormat="1" applyFont="1" applyBorder="1" applyAlignment="1">
      <alignment horizontal="center" vertical="center" wrapText="1"/>
      <protection/>
    </xf>
    <xf numFmtId="4" fontId="48" fillId="0" borderId="10" xfId="53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45" fillId="0" borderId="12" xfId="57" applyFont="1" applyBorder="1" applyAlignment="1">
      <alignment horizontal="center" vertical="center" wrapText="1"/>
      <protection/>
    </xf>
    <xf numFmtId="0" fontId="49" fillId="0" borderId="13" xfId="57" applyFont="1" applyBorder="1" applyAlignment="1">
      <alignment horizontal="center" vertical="center" wrapText="1"/>
      <protection/>
    </xf>
    <xf numFmtId="0" fontId="49" fillId="0" borderId="13" xfId="57" applyFont="1" applyBorder="1" applyAlignment="1">
      <alignment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58" applyFont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4">
      <selection activeCell="A4" sqref="A4:F4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1.421875" style="2" customWidth="1"/>
    <col min="5" max="5" width="11.57421875" style="2" customWidth="1"/>
    <col min="6" max="6" width="11.28125" style="2" customWidth="1"/>
    <col min="7" max="16384" width="39.8515625" style="2" customWidth="1"/>
  </cols>
  <sheetData>
    <row r="1" spans="1:6" ht="53.25" customHeight="1">
      <c r="A1" s="35"/>
      <c r="B1" s="35"/>
      <c r="C1" s="35"/>
      <c r="D1" s="38" t="s">
        <v>77</v>
      </c>
      <c r="E1" s="39"/>
      <c r="F1" s="39"/>
    </row>
    <row r="2" spans="1:6" ht="30" customHeight="1">
      <c r="A2" s="35"/>
      <c r="B2" s="35"/>
      <c r="C2" s="35"/>
      <c r="D2" s="35"/>
      <c r="E2" s="35"/>
      <c r="F2" s="36"/>
    </row>
    <row r="3" spans="1:7" ht="20.25" customHeight="1">
      <c r="A3" s="37" t="s">
        <v>35</v>
      </c>
      <c r="B3" s="37"/>
      <c r="C3" s="37"/>
      <c r="D3" s="37"/>
      <c r="E3" s="37"/>
      <c r="F3" s="37"/>
      <c r="G3" s="15" t="s">
        <v>15</v>
      </c>
    </row>
    <row r="4" spans="1:9" ht="38.25" customHeight="1">
      <c r="A4" s="53" t="s">
        <v>78</v>
      </c>
      <c r="B4" s="53"/>
      <c r="C4" s="53"/>
      <c r="D4" s="53"/>
      <c r="E4" s="53"/>
      <c r="F4" s="53"/>
      <c r="G4" s="1"/>
      <c r="H4" s="1"/>
      <c r="I4" s="1"/>
    </row>
    <row r="5" spans="1:6" ht="18.75">
      <c r="A5" s="35"/>
      <c r="B5" s="35"/>
      <c r="C5" s="35"/>
      <c r="D5" s="35"/>
      <c r="E5" s="35"/>
      <c r="F5" s="36"/>
    </row>
    <row r="6" spans="1:6" ht="36" customHeight="1">
      <c r="A6" s="40" t="s">
        <v>6</v>
      </c>
      <c r="B6" s="40" t="s">
        <v>7</v>
      </c>
      <c r="C6" s="40" t="s">
        <v>8</v>
      </c>
      <c r="D6" s="42" t="s">
        <v>36</v>
      </c>
      <c r="E6" s="43"/>
      <c r="F6" s="44"/>
    </row>
    <row r="7" spans="1:6" ht="15.75">
      <c r="A7" s="41"/>
      <c r="B7" s="41"/>
      <c r="C7" s="41"/>
      <c r="D7" s="33" t="s">
        <v>16</v>
      </c>
      <c r="E7" s="33" t="s">
        <v>17</v>
      </c>
      <c r="F7" s="33" t="s">
        <v>37</v>
      </c>
    </row>
    <row r="8" spans="1:6" ht="21.75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</row>
    <row r="9" spans="1:6" ht="47.25" customHeight="1">
      <c r="A9" s="33">
        <v>1</v>
      </c>
      <c r="B9" s="34" t="s">
        <v>38</v>
      </c>
      <c r="C9" s="32" t="s">
        <v>39</v>
      </c>
      <c r="D9" s="57">
        <v>500</v>
      </c>
      <c r="E9" s="57">
        <v>500</v>
      </c>
      <c r="F9" s="57">
        <v>500</v>
      </c>
    </row>
    <row r="10" spans="1:6" ht="36" customHeight="1">
      <c r="A10" s="33" t="s">
        <v>1</v>
      </c>
      <c r="B10" s="34" t="s">
        <v>40</v>
      </c>
      <c r="C10" s="32" t="s">
        <v>39</v>
      </c>
      <c r="D10" s="57">
        <v>48.8</v>
      </c>
      <c r="E10" s="57">
        <v>48.8</v>
      </c>
      <c r="F10" s="57">
        <v>48.8</v>
      </c>
    </row>
    <row r="11" spans="1:6" ht="15.75">
      <c r="A11" s="33" t="s">
        <v>2</v>
      </c>
      <c r="B11" s="34" t="s">
        <v>41</v>
      </c>
      <c r="C11" s="32" t="s">
        <v>39</v>
      </c>
      <c r="D11" s="57">
        <v>62</v>
      </c>
      <c r="E11" s="57">
        <v>62</v>
      </c>
      <c r="F11" s="57">
        <v>62</v>
      </c>
    </row>
    <row r="12" spans="1:6" ht="15.75">
      <c r="A12" s="33" t="s">
        <v>42</v>
      </c>
      <c r="B12" s="34" t="s">
        <v>43</v>
      </c>
      <c r="C12" s="32" t="s">
        <v>39</v>
      </c>
      <c r="D12" s="57">
        <v>389.2</v>
      </c>
      <c r="E12" s="57">
        <v>389.2</v>
      </c>
      <c r="F12" s="57">
        <v>389.2</v>
      </c>
    </row>
    <row r="13" spans="1:6" ht="31.5">
      <c r="A13" s="33">
        <v>2</v>
      </c>
      <c r="B13" s="34" t="s">
        <v>20</v>
      </c>
      <c r="C13" s="32" t="s">
        <v>44</v>
      </c>
      <c r="D13" s="58">
        <v>21880</v>
      </c>
      <c r="E13" s="58">
        <v>21880</v>
      </c>
      <c r="F13" s="58">
        <v>21880</v>
      </c>
    </row>
    <row r="14" spans="1:6" ht="31.5">
      <c r="A14" s="33">
        <v>3</v>
      </c>
      <c r="B14" s="34" t="s">
        <v>18</v>
      </c>
      <c r="C14" s="32" t="s">
        <v>39</v>
      </c>
      <c r="D14" s="57">
        <v>600</v>
      </c>
      <c r="E14" s="57">
        <v>600</v>
      </c>
      <c r="F14" s="57">
        <v>600</v>
      </c>
    </row>
    <row r="15" spans="1:6" ht="31.5">
      <c r="A15" s="33">
        <v>4</v>
      </c>
      <c r="B15" s="34" t="s">
        <v>19</v>
      </c>
      <c r="C15" s="32" t="s">
        <v>39</v>
      </c>
      <c r="D15" s="57">
        <v>0</v>
      </c>
      <c r="E15" s="57">
        <v>0</v>
      </c>
      <c r="F15" s="57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tabSelected="1" view="pageLayout" workbookViewId="0" topLeftCell="A27">
      <selection activeCell="I30" sqref="I30"/>
    </sheetView>
  </sheetViews>
  <sheetFormatPr defaultColWidth="9.140625" defaultRowHeight="12.75"/>
  <cols>
    <col min="1" max="1" width="5.8515625" style="3" customWidth="1"/>
    <col min="2" max="2" width="25.00390625" style="3" customWidth="1"/>
    <col min="3" max="4" width="10.140625" style="4" customWidth="1"/>
    <col min="5" max="5" width="13.140625" style="3" customWidth="1"/>
    <col min="6" max="6" width="11.140625" style="3" customWidth="1"/>
    <col min="7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46"/>
      <c r="D2" s="46"/>
      <c r="E2" s="46"/>
      <c r="F2" s="19"/>
      <c r="G2" s="19"/>
      <c r="H2" s="46" t="s">
        <v>79</v>
      </c>
      <c r="I2" s="46"/>
      <c r="J2" s="46"/>
      <c r="K2" s="46"/>
    </row>
    <row r="3" spans="1:4" ht="18.75">
      <c r="A3" s="5"/>
      <c r="B3" s="5"/>
      <c r="C3" s="6"/>
      <c r="D3" s="6"/>
    </row>
    <row r="4" spans="1:12" ht="19.5" customHeight="1">
      <c r="A4" s="47" t="s">
        <v>10</v>
      </c>
      <c r="B4" s="47"/>
      <c r="C4" s="47"/>
      <c r="D4" s="47"/>
      <c r="E4" s="47"/>
      <c r="F4" s="48"/>
      <c r="G4" s="48"/>
      <c r="H4" s="48"/>
      <c r="I4" s="48"/>
      <c r="J4" s="48"/>
      <c r="K4" s="48"/>
      <c r="L4" s="15" t="s">
        <v>25</v>
      </c>
    </row>
    <row r="5" spans="1:11" ht="19.5" customHeight="1">
      <c r="A5" s="52" t="s">
        <v>78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1" ht="17.25" customHeight="1">
      <c r="A7" s="45" t="s">
        <v>6</v>
      </c>
      <c r="B7" s="45" t="s">
        <v>0</v>
      </c>
      <c r="C7" s="45" t="s">
        <v>21</v>
      </c>
      <c r="D7" s="45"/>
      <c r="E7" s="45"/>
      <c r="F7" s="45" t="s">
        <v>23</v>
      </c>
      <c r="G7" s="45"/>
      <c r="H7" s="45"/>
      <c r="I7" s="45" t="s">
        <v>22</v>
      </c>
      <c r="J7" s="45"/>
      <c r="K7" s="45"/>
    </row>
    <row r="8" spans="1:11" ht="68.25" customHeight="1">
      <c r="A8" s="45"/>
      <c r="B8" s="45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</row>
    <row r="9" spans="1:11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s="63" customFormat="1" ht="37.5" customHeight="1">
      <c r="A10" s="11">
        <v>1</v>
      </c>
      <c r="B10" s="13" t="s">
        <v>24</v>
      </c>
      <c r="C10" s="21">
        <v>150.264</v>
      </c>
      <c r="D10" s="21">
        <f>C10</f>
        <v>150.264</v>
      </c>
      <c r="E10" s="21">
        <f aca="true" t="shared" si="0" ref="E10:E28">C10-D10</f>
        <v>0</v>
      </c>
      <c r="F10" s="21">
        <v>155.22</v>
      </c>
      <c r="G10" s="21">
        <f>F10</f>
        <v>155.22</v>
      </c>
      <c r="H10" s="21">
        <f>F10-G10</f>
        <v>0</v>
      </c>
      <c r="I10" s="21">
        <v>160.5</v>
      </c>
      <c r="J10" s="21">
        <f>I10:I11</f>
        <v>160.5</v>
      </c>
      <c r="K10" s="21">
        <f>I10-J10</f>
        <v>0</v>
      </c>
    </row>
    <row r="11" spans="1:11" s="63" customFormat="1" ht="47.25">
      <c r="A11" s="14">
        <v>2</v>
      </c>
      <c r="B11" s="12" t="s">
        <v>45</v>
      </c>
      <c r="C11" s="22">
        <v>2774.984</v>
      </c>
      <c r="D11" s="21">
        <f aca="true" t="shared" si="1" ref="D11:D16">C11</f>
        <v>2774.984</v>
      </c>
      <c r="E11" s="21">
        <f t="shared" si="0"/>
        <v>0</v>
      </c>
      <c r="F11" s="22">
        <v>2926.93</v>
      </c>
      <c r="G11" s="21">
        <f aca="true" t="shared" si="2" ref="G11:G16">F11</f>
        <v>2926.93</v>
      </c>
      <c r="H11" s="21">
        <f>F11-G11</f>
        <v>0</v>
      </c>
      <c r="I11" s="22">
        <v>3064.49</v>
      </c>
      <c r="J11" s="21">
        <f aca="true" t="shared" si="3" ref="J11:J16">I11:I12</f>
        <v>3064.49</v>
      </c>
      <c r="K11" s="21">
        <f>I11-J11</f>
        <v>0</v>
      </c>
    </row>
    <row r="12" spans="1:11" s="63" customFormat="1" ht="31.5">
      <c r="A12" s="14" t="s">
        <v>61</v>
      </c>
      <c r="B12" s="12" t="s">
        <v>60</v>
      </c>
      <c r="C12" s="22">
        <v>13</v>
      </c>
      <c r="D12" s="21">
        <f t="shared" si="1"/>
        <v>13</v>
      </c>
      <c r="E12" s="21">
        <f t="shared" si="0"/>
        <v>0</v>
      </c>
      <c r="F12" s="22">
        <v>13</v>
      </c>
      <c r="G12" s="21">
        <f t="shared" si="2"/>
        <v>13</v>
      </c>
      <c r="H12" s="21">
        <f>F12-G12</f>
        <v>0</v>
      </c>
      <c r="I12" s="22">
        <v>13</v>
      </c>
      <c r="J12" s="21">
        <f t="shared" si="3"/>
        <v>13</v>
      </c>
      <c r="K12" s="21">
        <f>I12-J12</f>
        <v>0</v>
      </c>
    </row>
    <row r="13" spans="1:11" s="63" customFormat="1" ht="31.5">
      <c r="A13" s="14">
        <v>3</v>
      </c>
      <c r="B13" s="13" t="s">
        <v>46</v>
      </c>
      <c r="C13" s="22">
        <v>840.824</v>
      </c>
      <c r="D13" s="21">
        <f t="shared" si="1"/>
        <v>840.824</v>
      </c>
      <c r="E13" s="21">
        <f t="shared" si="0"/>
        <v>0</v>
      </c>
      <c r="F13" s="22">
        <v>886.86</v>
      </c>
      <c r="G13" s="21">
        <f t="shared" si="2"/>
        <v>886.86</v>
      </c>
      <c r="H13" s="21">
        <f>F13-G13</f>
        <v>0</v>
      </c>
      <c r="I13" s="22">
        <v>928.54</v>
      </c>
      <c r="J13" s="21">
        <f t="shared" si="3"/>
        <v>928.54</v>
      </c>
      <c r="K13" s="21">
        <f>I13-J13</f>
        <v>0</v>
      </c>
    </row>
    <row r="14" spans="1:11" s="63" customFormat="1" ht="57" customHeight="1">
      <c r="A14" s="14">
        <v>4</v>
      </c>
      <c r="B14" s="12" t="s">
        <v>47</v>
      </c>
      <c r="C14" s="22">
        <v>0</v>
      </c>
      <c r="D14" s="21">
        <f t="shared" si="1"/>
        <v>0</v>
      </c>
      <c r="E14" s="21">
        <f t="shared" si="0"/>
        <v>0</v>
      </c>
      <c r="F14" s="22">
        <v>0</v>
      </c>
      <c r="G14" s="21">
        <f t="shared" si="2"/>
        <v>0</v>
      </c>
      <c r="H14" s="21">
        <f>F14-G14</f>
        <v>0</v>
      </c>
      <c r="I14" s="22">
        <v>0</v>
      </c>
      <c r="J14" s="21">
        <f t="shared" si="3"/>
        <v>0</v>
      </c>
      <c r="K14" s="21">
        <f>I14-J14</f>
        <v>0</v>
      </c>
    </row>
    <row r="15" spans="1:11" s="63" customFormat="1" ht="31.5">
      <c r="A15" s="14">
        <v>5</v>
      </c>
      <c r="B15" s="12" t="s">
        <v>48</v>
      </c>
      <c r="C15" s="22">
        <v>2844.86</v>
      </c>
      <c r="D15" s="21">
        <f t="shared" si="1"/>
        <v>2844.86</v>
      </c>
      <c r="E15" s="21">
        <f t="shared" si="0"/>
        <v>0</v>
      </c>
      <c r="F15" s="18">
        <v>2983.04</v>
      </c>
      <c r="G15" s="21">
        <f t="shared" si="2"/>
        <v>2983.04</v>
      </c>
      <c r="H15" s="21">
        <f>F15-G15</f>
        <v>0</v>
      </c>
      <c r="I15" s="18">
        <v>3111.55</v>
      </c>
      <c r="J15" s="21">
        <f t="shared" si="3"/>
        <v>3111.55</v>
      </c>
      <c r="K15" s="21">
        <f>I15-J15</f>
        <v>0</v>
      </c>
    </row>
    <row r="16" spans="1:11" s="63" customFormat="1" ht="31.5">
      <c r="A16" s="14" t="s">
        <v>62</v>
      </c>
      <c r="B16" s="12" t="s">
        <v>49</v>
      </c>
      <c r="C16" s="22">
        <v>1562.64</v>
      </c>
      <c r="D16" s="21">
        <f t="shared" si="1"/>
        <v>1562.64</v>
      </c>
      <c r="E16" s="21">
        <f t="shared" si="0"/>
        <v>0</v>
      </c>
      <c r="F16" s="18">
        <v>1648.2</v>
      </c>
      <c r="G16" s="21">
        <f t="shared" si="2"/>
        <v>1648.2</v>
      </c>
      <c r="H16" s="21">
        <f>F16-G16</f>
        <v>0</v>
      </c>
      <c r="I16" s="18">
        <v>1725.67</v>
      </c>
      <c r="J16" s="21">
        <f t="shared" si="3"/>
        <v>1725.67</v>
      </c>
      <c r="K16" s="21">
        <f>I16-J16</f>
        <v>0</v>
      </c>
    </row>
    <row r="17" spans="1:11" ht="31.5">
      <c r="A17" s="14" t="s">
        <v>63</v>
      </c>
      <c r="B17" s="13" t="s">
        <v>51</v>
      </c>
      <c r="C17" s="22">
        <v>473.48</v>
      </c>
      <c r="D17" s="23">
        <f>C17</f>
        <v>473.48</v>
      </c>
      <c r="E17" s="21">
        <f t="shared" si="0"/>
        <v>0</v>
      </c>
      <c r="F17" s="18">
        <v>499.41</v>
      </c>
      <c r="G17" s="23">
        <f>F17</f>
        <v>499.41</v>
      </c>
      <c r="H17" s="21">
        <f>F17-G17</f>
        <v>0</v>
      </c>
      <c r="I17" s="18">
        <v>522.88</v>
      </c>
      <c r="J17" s="23">
        <f>I17</f>
        <v>522.88</v>
      </c>
      <c r="K17" s="21">
        <f>I17-J17</f>
        <v>0</v>
      </c>
    </row>
    <row r="18" spans="1:11" ht="15.75">
      <c r="A18" s="14" t="s">
        <v>64</v>
      </c>
      <c r="B18" s="12" t="s">
        <v>56</v>
      </c>
      <c r="C18" s="22">
        <v>808.74</v>
      </c>
      <c r="D18" s="23">
        <f aca="true" t="shared" si="4" ref="D18:D31">C18</f>
        <v>808.74</v>
      </c>
      <c r="E18" s="21">
        <f t="shared" si="0"/>
        <v>0</v>
      </c>
      <c r="F18" s="18">
        <v>835.43</v>
      </c>
      <c r="G18" s="23">
        <f aca="true" t="shared" si="5" ref="G18:G26">F18</f>
        <v>835.43</v>
      </c>
      <c r="H18" s="21">
        <f>F18-G18</f>
        <v>0</v>
      </c>
      <c r="I18" s="18">
        <v>863</v>
      </c>
      <c r="J18" s="23">
        <f aca="true" t="shared" si="6" ref="J18:J26">I18</f>
        <v>863</v>
      </c>
      <c r="K18" s="21">
        <f>I18-J18</f>
        <v>0</v>
      </c>
    </row>
    <row r="19" spans="1:11" ht="15.75">
      <c r="A19" s="14" t="s">
        <v>65</v>
      </c>
      <c r="B19" s="12" t="s">
        <v>50</v>
      </c>
      <c r="C19" s="22">
        <v>0</v>
      </c>
      <c r="D19" s="23">
        <f t="shared" si="4"/>
        <v>0</v>
      </c>
      <c r="E19" s="21">
        <f t="shared" si="0"/>
        <v>0</v>
      </c>
      <c r="F19" s="18">
        <v>0</v>
      </c>
      <c r="G19" s="23">
        <f t="shared" si="5"/>
        <v>0</v>
      </c>
      <c r="H19" s="21">
        <f>F19-G19</f>
        <v>0</v>
      </c>
      <c r="I19" s="18">
        <v>0</v>
      </c>
      <c r="J19" s="23">
        <f t="shared" si="6"/>
        <v>0</v>
      </c>
      <c r="K19" s="21">
        <f>I19-J19</f>
        <v>0</v>
      </c>
    </row>
    <row r="20" spans="1:11" ht="65.25" customHeight="1">
      <c r="A20" s="14">
        <v>6</v>
      </c>
      <c r="B20" s="12" t="s">
        <v>82</v>
      </c>
      <c r="C20" s="22">
        <v>0</v>
      </c>
      <c r="D20" s="23">
        <f t="shared" si="4"/>
        <v>0</v>
      </c>
      <c r="E20" s="21">
        <f t="shared" si="0"/>
        <v>0</v>
      </c>
      <c r="F20" s="18">
        <v>0</v>
      </c>
      <c r="G20" s="23">
        <f t="shared" si="5"/>
        <v>0</v>
      </c>
      <c r="H20" s="21">
        <f>F20-G20</f>
        <v>0</v>
      </c>
      <c r="I20" s="18">
        <v>0</v>
      </c>
      <c r="J20" s="23">
        <f t="shared" si="6"/>
        <v>0</v>
      </c>
      <c r="K20" s="21">
        <f>I20-J20</f>
        <v>0</v>
      </c>
    </row>
    <row r="21" spans="1:11" ht="66" customHeight="1">
      <c r="A21" s="14">
        <v>7</v>
      </c>
      <c r="B21" s="12" t="s">
        <v>76</v>
      </c>
      <c r="C21" s="22">
        <f>2838.02+296.81+2700.85+6176.72</f>
        <v>12012.400000000001</v>
      </c>
      <c r="D21" s="23">
        <f t="shared" si="4"/>
        <v>12012.400000000001</v>
      </c>
      <c r="E21" s="21">
        <f t="shared" si="0"/>
        <v>0</v>
      </c>
      <c r="F21" s="21">
        <f>2931.68+315.25+2635.25+6363.54</f>
        <v>12245.720000000001</v>
      </c>
      <c r="G21" s="23">
        <f t="shared" si="5"/>
        <v>12245.720000000001</v>
      </c>
      <c r="H21" s="21">
        <f aca="true" t="shared" si="7" ref="H21:H28">F21-G21</f>
        <v>0</v>
      </c>
      <c r="I21" s="21">
        <f>3031.35+331.65+2504.25+6562.38</f>
        <v>12429.630000000001</v>
      </c>
      <c r="J21" s="23">
        <f t="shared" si="6"/>
        <v>12429.630000000001</v>
      </c>
      <c r="K21" s="21">
        <f aca="true" t="shared" si="8" ref="K21:K28">I21-J21</f>
        <v>0</v>
      </c>
    </row>
    <row r="22" spans="1:11" ht="28.5" customHeight="1">
      <c r="A22" s="14" t="s">
        <v>66</v>
      </c>
      <c r="B22" s="12" t="s">
        <v>67</v>
      </c>
      <c r="C22" s="22">
        <v>2838.021</v>
      </c>
      <c r="D22" s="23">
        <f t="shared" si="4"/>
        <v>2838.021</v>
      </c>
      <c r="E22" s="21">
        <f t="shared" si="0"/>
        <v>0</v>
      </c>
      <c r="F22" s="18">
        <v>2931.68</v>
      </c>
      <c r="G22" s="23">
        <f t="shared" si="5"/>
        <v>2931.68</v>
      </c>
      <c r="H22" s="21">
        <f t="shared" si="7"/>
        <v>0</v>
      </c>
      <c r="I22" s="18">
        <v>3031.35</v>
      </c>
      <c r="J22" s="23">
        <f t="shared" si="6"/>
        <v>3031.35</v>
      </c>
      <c r="K22" s="21">
        <f t="shared" si="8"/>
        <v>0</v>
      </c>
    </row>
    <row r="23" spans="1:11" ht="35.25" customHeight="1">
      <c r="A23" s="14" t="s">
        <v>68</v>
      </c>
      <c r="B23" s="12" t="s">
        <v>69</v>
      </c>
      <c r="C23" s="22">
        <v>3353.931</v>
      </c>
      <c r="D23" s="23">
        <f t="shared" si="4"/>
        <v>3353.931</v>
      </c>
      <c r="E23" s="21">
        <f t="shared" si="0"/>
        <v>0</v>
      </c>
      <c r="F23" s="18">
        <v>3464.62</v>
      </c>
      <c r="G23" s="23">
        <f t="shared" si="5"/>
        <v>3464.62</v>
      </c>
      <c r="H23" s="21">
        <f t="shared" si="7"/>
        <v>0</v>
      </c>
      <c r="I23" s="18">
        <v>3582.43</v>
      </c>
      <c r="J23" s="23">
        <f t="shared" si="6"/>
        <v>3582.43</v>
      </c>
      <c r="K23" s="21">
        <f t="shared" si="8"/>
        <v>0</v>
      </c>
    </row>
    <row r="24" spans="1:11" ht="50.25" customHeight="1">
      <c r="A24" s="14" t="s">
        <v>70</v>
      </c>
      <c r="B24" s="12" t="s">
        <v>57</v>
      </c>
      <c r="C24" s="22">
        <v>2041.524</v>
      </c>
      <c r="D24" s="23">
        <f t="shared" si="4"/>
        <v>2041.524</v>
      </c>
      <c r="E24" s="21">
        <f t="shared" si="0"/>
        <v>0</v>
      </c>
      <c r="F24" s="18">
        <v>2153.31</v>
      </c>
      <c r="G24" s="23">
        <f t="shared" si="5"/>
        <v>2153.31</v>
      </c>
      <c r="H24" s="21">
        <f t="shared" si="7"/>
        <v>0</v>
      </c>
      <c r="I24" s="18">
        <v>2254.51</v>
      </c>
      <c r="J24" s="23">
        <f t="shared" si="6"/>
        <v>2254.51</v>
      </c>
      <c r="K24" s="21">
        <f t="shared" si="8"/>
        <v>0</v>
      </c>
    </row>
    <row r="25" spans="1:11" ht="42" customHeight="1">
      <c r="A25" s="14" t="s">
        <v>71</v>
      </c>
      <c r="B25" s="13" t="s">
        <v>51</v>
      </c>
      <c r="C25" s="22">
        <v>618.584</v>
      </c>
      <c r="D25" s="23">
        <f t="shared" si="4"/>
        <v>618.584</v>
      </c>
      <c r="E25" s="21">
        <f t="shared" si="0"/>
        <v>0</v>
      </c>
      <c r="F25" s="18">
        <v>652.45</v>
      </c>
      <c r="G25" s="23">
        <f t="shared" si="5"/>
        <v>652.45</v>
      </c>
      <c r="H25" s="21">
        <f t="shared" si="7"/>
        <v>0</v>
      </c>
      <c r="I25" s="18">
        <v>683.12</v>
      </c>
      <c r="J25" s="23">
        <f t="shared" si="6"/>
        <v>683.12</v>
      </c>
      <c r="K25" s="21">
        <f t="shared" si="8"/>
        <v>0</v>
      </c>
    </row>
    <row r="26" spans="1:11" ht="54" customHeight="1">
      <c r="A26" s="14" t="s">
        <v>72</v>
      </c>
      <c r="B26" s="13" t="s">
        <v>73</v>
      </c>
      <c r="C26" s="22">
        <v>2822.794</v>
      </c>
      <c r="D26" s="23">
        <f t="shared" si="4"/>
        <v>2822.794</v>
      </c>
      <c r="E26" s="21">
        <f t="shared" si="0"/>
        <v>0</v>
      </c>
      <c r="F26" s="18">
        <v>2898.92</v>
      </c>
      <c r="G26" s="23">
        <f t="shared" si="5"/>
        <v>2898.92</v>
      </c>
      <c r="H26" s="21">
        <f t="shared" si="7"/>
        <v>0</v>
      </c>
      <c r="I26" s="18">
        <v>2979.95</v>
      </c>
      <c r="J26" s="23">
        <f t="shared" si="6"/>
        <v>2979.95</v>
      </c>
      <c r="K26" s="21">
        <f t="shared" si="8"/>
        <v>0</v>
      </c>
    </row>
    <row r="27" spans="1:11" ht="54" customHeight="1">
      <c r="A27" s="14" t="s">
        <v>74</v>
      </c>
      <c r="B27" s="12" t="s">
        <v>58</v>
      </c>
      <c r="C27" s="22">
        <v>1572.544</v>
      </c>
      <c r="D27" s="23">
        <f t="shared" si="4"/>
        <v>1572.544</v>
      </c>
      <c r="E27" s="21">
        <f t="shared" si="0"/>
        <v>0</v>
      </c>
      <c r="F27" s="18">
        <v>1658.65</v>
      </c>
      <c r="G27" s="23">
        <f>F27</f>
        <v>1658.65</v>
      </c>
      <c r="H27" s="21">
        <f t="shared" si="7"/>
        <v>0</v>
      </c>
      <c r="I27" s="18">
        <v>1736.6</v>
      </c>
      <c r="J27" s="23">
        <f>I27</f>
        <v>1736.6</v>
      </c>
      <c r="K27" s="21">
        <f t="shared" si="8"/>
        <v>0</v>
      </c>
    </row>
    <row r="28" spans="1:11" ht="37.5" customHeight="1">
      <c r="A28" s="14" t="s">
        <v>75</v>
      </c>
      <c r="B28" s="13" t="s">
        <v>51</v>
      </c>
      <c r="C28" s="22">
        <v>476.484</v>
      </c>
      <c r="D28" s="23">
        <f t="shared" si="4"/>
        <v>476.484</v>
      </c>
      <c r="E28" s="21">
        <f t="shared" si="0"/>
        <v>0</v>
      </c>
      <c r="F28" s="18">
        <v>502.57</v>
      </c>
      <c r="G28" s="23">
        <f>F28</f>
        <v>502.57</v>
      </c>
      <c r="H28" s="21">
        <f t="shared" si="7"/>
        <v>0</v>
      </c>
      <c r="I28" s="18">
        <v>526.19</v>
      </c>
      <c r="J28" s="23">
        <f>I28</f>
        <v>526.19</v>
      </c>
      <c r="K28" s="21">
        <f t="shared" si="8"/>
        <v>0</v>
      </c>
    </row>
    <row r="29" spans="1:11" ht="37.5" customHeight="1">
      <c r="A29" s="14">
        <v>8</v>
      </c>
      <c r="B29" s="13" t="s">
        <v>59</v>
      </c>
      <c r="C29" s="22">
        <f>C10+C11+C13+C14+C15+C20+C21</f>
        <v>18623.332000000002</v>
      </c>
      <c r="D29" s="23">
        <f t="shared" si="4"/>
        <v>18623.332000000002</v>
      </c>
      <c r="E29" s="21"/>
      <c r="F29" s="22">
        <f>F10+F11+F13+F14+F15+F20+F21</f>
        <v>19197.77</v>
      </c>
      <c r="G29" s="23">
        <f>F29</f>
        <v>19197.77</v>
      </c>
      <c r="H29" s="21"/>
      <c r="I29" s="22">
        <f>I10+I11+I13+I14+I15+I20+I21</f>
        <v>19694.71</v>
      </c>
      <c r="J29" s="23">
        <f>I29</f>
        <v>19694.71</v>
      </c>
      <c r="K29" s="21"/>
    </row>
    <row r="30" spans="1:11" ht="37.5" customHeight="1">
      <c r="A30" s="14">
        <v>9</v>
      </c>
      <c r="B30" s="13" t="s">
        <v>53</v>
      </c>
      <c r="C30" s="55">
        <v>349.55</v>
      </c>
      <c r="D30" s="56">
        <f t="shared" si="4"/>
        <v>349.55</v>
      </c>
      <c r="E30" s="54"/>
      <c r="F30" s="54">
        <v>360.61</v>
      </c>
      <c r="G30" s="56">
        <f>F30</f>
        <v>360.61</v>
      </c>
      <c r="H30" s="54"/>
      <c r="I30" s="54">
        <v>349.81</v>
      </c>
      <c r="J30" s="56">
        <f>I30</f>
        <v>349.81</v>
      </c>
      <c r="K30" s="21"/>
    </row>
    <row r="31" spans="1:11" ht="37.5" customHeight="1">
      <c r="A31" s="14" t="s">
        <v>52</v>
      </c>
      <c r="B31" s="13" t="s">
        <v>54</v>
      </c>
      <c r="C31" s="22">
        <v>51.59</v>
      </c>
      <c r="D31" s="23">
        <f t="shared" si="4"/>
        <v>51.59</v>
      </c>
      <c r="E31" s="21"/>
      <c r="F31" s="18">
        <v>53.1</v>
      </c>
      <c r="G31" s="23">
        <f>F31</f>
        <v>53.1</v>
      </c>
      <c r="H31" s="21"/>
      <c r="I31" s="18">
        <v>79.1</v>
      </c>
      <c r="J31" s="23">
        <f>I31</f>
        <v>79.1</v>
      </c>
      <c r="K31" s="21"/>
    </row>
    <row r="32" spans="1:11" ht="47.25">
      <c r="A32" s="17">
        <v>10</v>
      </c>
      <c r="B32" s="12" t="s">
        <v>55</v>
      </c>
      <c r="C32" s="22">
        <f>C29+C30</f>
        <v>18972.882</v>
      </c>
      <c r="D32" s="22">
        <f>D29+D30</f>
        <v>18972.882</v>
      </c>
      <c r="E32" s="22">
        <f>SUM(E10:E20)</f>
        <v>0</v>
      </c>
      <c r="F32" s="22">
        <f>F29+F30</f>
        <v>19558.38</v>
      </c>
      <c r="G32" s="23">
        <f>F32</f>
        <v>19558.38</v>
      </c>
      <c r="H32" s="21">
        <f>F32-G32</f>
        <v>0</v>
      </c>
      <c r="I32" s="22">
        <f>I29+I30</f>
        <v>20044.52</v>
      </c>
      <c r="J32" s="23">
        <f>I32</f>
        <v>20044.52</v>
      </c>
      <c r="K32" s="21">
        <f>I32-J32</f>
        <v>0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view="pageLayout" workbookViewId="0" topLeftCell="A4">
      <selection activeCell="D10" sqref="D10:I10"/>
    </sheetView>
  </sheetViews>
  <sheetFormatPr defaultColWidth="9.140625" defaultRowHeight="12.75"/>
  <cols>
    <col min="1" max="1" width="4.28125" style="26" customWidth="1"/>
    <col min="2" max="2" width="30.28125" style="26" customWidth="1"/>
    <col min="3" max="9" width="13.00390625" style="26" customWidth="1"/>
    <col min="10" max="16384" width="9.140625" style="26" customWidth="1"/>
  </cols>
  <sheetData>
    <row r="1" spans="6:12" ht="57.75" customHeight="1">
      <c r="F1" s="27"/>
      <c r="G1" s="46" t="s">
        <v>80</v>
      </c>
      <c r="H1" s="49"/>
      <c r="I1" s="49"/>
      <c r="J1" s="28"/>
      <c r="K1" s="28"/>
      <c r="L1" s="28"/>
    </row>
    <row r="3" spans="1:12" ht="23.25" customHeight="1">
      <c r="A3" s="50" t="s">
        <v>81</v>
      </c>
      <c r="B3" s="50"/>
      <c r="C3" s="50"/>
      <c r="D3" s="50"/>
      <c r="E3" s="50"/>
      <c r="F3" s="50"/>
      <c r="G3" s="50"/>
      <c r="H3" s="50"/>
      <c r="I3" s="50"/>
      <c r="J3" s="29"/>
      <c r="K3" s="29"/>
      <c r="L3" s="29"/>
    </row>
    <row r="4" spans="1:12" ht="19.5" customHeight="1">
      <c r="A4" s="52" t="s">
        <v>78</v>
      </c>
      <c r="B4" s="52"/>
      <c r="C4" s="52"/>
      <c r="D4" s="52"/>
      <c r="E4" s="52"/>
      <c r="F4" s="52"/>
      <c r="G4" s="52"/>
      <c r="H4" s="52"/>
      <c r="I4" s="52"/>
      <c r="J4" s="29"/>
      <c r="K4" s="29"/>
      <c r="L4" s="29"/>
    </row>
    <row r="6" spans="1:9" s="30" customFormat="1" ht="50.25" customHeight="1">
      <c r="A6" s="51" t="s">
        <v>6</v>
      </c>
      <c r="B6" s="51" t="s">
        <v>11</v>
      </c>
      <c r="C6" s="51" t="s">
        <v>8</v>
      </c>
      <c r="D6" s="51" t="s">
        <v>26</v>
      </c>
      <c r="E6" s="51"/>
      <c r="F6" s="51"/>
      <c r="G6" s="51"/>
      <c r="H6" s="51"/>
      <c r="I6" s="51"/>
    </row>
    <row r="7" spans="1:9" s="30" customFormat="1" ht="55.5" customHeight="1">
      <c r="A7" s="51"/>
      <c r="B7" s="51"/>
      <c r="C7" s="51"/>
      <c r="D7" s="31" t="s">
        <v>27</v>
      </c>
      <c r="E7" s="31" t="s">
        <v>28</v>
      </c>
      <c r="F7" s="31" t="s">
        <v>29</v>
      </c>
      <c r="G7" s="31" t="s">
        <v>30</v>
      </c>
      <c r="H7" s="11" t="s">
        <v>31</v>
      </c>
      <c r="I7" s="11" t="s">
        <v>32</v>
      </c>
    </row>
    <row r="8" spans="1:9" s="30" customFormat="1" ht="15.75">
      <c r="A8" s="25">
        <v>1</v>
      </c>
      <c r="B8" s="25">
        <v>2</v>
      </c>
      <c r="C8" s="25">
        <v>3</v>
      </c>
      <c r="D8" s="60">
        <v>4</v>
      </c>
      <c r="E8" s="60">
        <v>5</v>
      </c>
      <c r="F8" s="60">
        <v>6</v>
      </c>
      <c r="G8" s="60">
        <v>7</v>
      </c>
      <c r="H8" s="61"/>
      <c r="I8" s="61"/>
    </row>
    <row r="9" spans="1:9" s="30" customFormat="1" ht="52.5" customHeight="1">
      <c r="A9" s="25" t="s">
        <v>33</v>
      </c>
      <c r="B9" s="24" t="s">
        <v>12</v>
      </c>
      <c r="C9" s="59" t="s">
        <v>13</v>
      </c>
      <c r="D9" s="33">
        <v>37.33</v>
      </c>
      <c r="E9" s="33">
        <v>38.56</v>
      </c>
      <c r="F9" s="33">
        <v>38.56</v>
      </c>
      <c r="G9" s="33">
        <v>39.66</v>
      </c>
      <c r="H9" s="33">
        <v>39.66</v>
      </c>
      <c r="I9" s="33">
        <v>40.82</v>
      </c>
    </row>
    <row r="10" spans="1:9" ht="52.5" customHeight="1">
      <c r="A10" s="25" t="s">
        <v>34</v>
      </c>
      <c r="B10" s="24" t="s">
        <v>14</v>
      </c>
      <c r="C10" s="59" t="s">
        <v>13</v>
      </c>
      <c r="D10" s="20">
        <v>44.05</v>
      </c>
      <c r="E10" s="20">
        <v>45.5</v>
      </c>
      <c r="F10" s="20">
        <v>45.5</v>
      </c>
      <c r="G10" s="20">
        <v>46.8</v>
      </c>
      <c r="H10" s="62">
        <v>46.8</v>
      </c>
      <c r="I10" s="62">
        <v>48.17</v>
      </c>
    </row>
  </sheetData>
  <sheetProtection/>
  <mergeCells count="7">
    <mergeCell ref="G1:I1"/>
    <mergeCell ref="A3:I3"/>
    <mergeCell ref="A6:A7"/>
    <mergeCell ref="B6:B7"/>
    <mergeCell ref="C6:C7"/>
    <mergeCell ref="D6:I6"/>
    <mergeCell ref="A4:I4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Гапеева</cp:lastModifiedBy>
  <cp:lastPrinted>2013-10-22T08:25:04Z</cp:lastPrinted>
  <dcterms:created xsi:type="dcterms:W3CDTF">1996-10-08T23:32:33Z</dcterms:created>
  <dcterms:modified xsi:type="dcterms:W3CDTF">2013-11-23T09:13:02Z</dcterms:modified>
  <cp:category/>
  <cp:version/>
  <cp:contentType/>
  <cp:contentStatus/>
</cp:coreProperties>
</file>